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120" windowWidth="11340" windowHeight="5520"/>
  </bookViews>
  <sheets>
    <sheet name="Model" sheetId="1" r:id="rId1"/>
  </sheets>
  <definedNames>
    <definedName name="Deadline">Model!$B$3</definedName>
    <definedName name="_xlnm.Print_Area" localSheetId="0">Model!$A$1:$K$35</definedName>
    <definedName name="solver_adj" localSheetId="0" hidden="1">Model!$F$7:$F$16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100000</definedName>
    <definedName name="solver_lhs1" localSheetId="0" hidden="1">Model!$F$7:$F$16</definedName>
    <definedName name="solver_lhs2" localSheetId="0" hidden="1">Model!$F$7:$F$16</definedName>
    <definedName name="solver_lhs3" localSheetId="0" hidden="1">Model!$F$7:$F$16</definedName>
    <definedName name="solver_lin" localSheetId="0" hidden="1">2</definedName>
    <definedName name="solver_loc" localSheetId="0" hidden="1">1</definedName>
    <definedName name="solver_mip" localSheetId="0" hidden="1">1000000</definedName>
    <definedName name="solver_mni" localSheetId="0" hidden="1">200</definedName>
    <definedName name="solver_mrt" localSheetId="0" hidden="1">0.25</definedName>
    <definedName name="solver_neg" localSheetId="0" hidden="1">2</definedName>
    <definedName name="solver_nod" localSheetId="0" hidden="1">1000000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Model!$B$35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11</definedName>
    <definedName name="solver_rhs2" localSheetId="0" hidden="1">integer</definedName>
    <definedName name="solver_rhs3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Start">Model!$F$7:$F$16</definedName>
    <definedName name="Target">Model!$B$35</definedName>
  </definedNames>
  <calcPr calcId="152511" iterate="1"/>
</workbook>
</file>

<file path=xl/calcChain.xml><?xml version="1.0" encoding="utf-8"?>
<calcChain xmlns="http://schemas.openxmlformats.org/spreadsheetml/2006/main">
  <c r="G8" i="1" l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7" i="1"/>
  <c r="H7" i="1" s="1"/>
  <c r="K29" i="1"/>
  <c r="I29" i="1"/>
  <c r="G29" i="1"/>
  <c r="E29" i="1"/>
  <c r="C29" i="1"/>
  <c r="K28" i="1"/>
  <c r="K27" i="1"/>
  <c r="I27" i="1"/>
  <c r="C27" i="1"/>
  <c r="K26" i="1"/>
  <c r="G26" i="1"/>
  <c r="C26" i="1"/>
  <c r="K25" i="1"/>
  <c r="I25" i="1"/>
  <c r="G25" i="1"/>
  <c r="E25" i="1"/>
  <c r="C25" i="1"/>
  <c r="K24" i="1"/>
  <c r="K23" i="1"/>
  <c r="I23" i="1"/>
  <c r="C23" i="1"/>
  <c r="K22" i="1"/>
  <c r="G22" i="1"/>
  <c r="C22" i="1"/>
  <c r="K21" i="1"/>
  <c r="I21" i="1"/>
  <c r="G21" i="1"/>
  <c r="E21" i="1"/>
  <c r="C21" i="1"/>
  <c r="K20" i="1"/>
  <c r="K30" i="1" s="1"/>
  <c r="K31" i="1" s="1"/>
  <c r="G20" i="1"/>
  <c r="C20" i="1"/>
  <c r="E23" i="1" l="1"/>
  <c r="C24" i="1"/>
  <c r="C30" i="1" s="1"/>
  <c r="C31" i="1" s="1"/>
  <c r="E27" i="1"/>
  <c r="C28" i="1"/>
  <c r="B33" i="1"/>
  <c r="G23" i="1"/>
  <c r="G30" i="1" s="1"/>
  <c r="G31" i="1" s="1"/>
  <c r="G24" i="1"/>
  <c r="G27" i="1"/>
  <c r="G28" i="1"/>
  <c r="E20" i="1"/>
  <c r="I20" i="1"/>
  <c r="E22" i="1"/>
  <c r="I22" i="1"/>
  <c r="E24" i="1"/>
  <c r="I24" i="1"/>
  <c r="E26" i="1"/>
  <c r="I26" i="1"/>
  <c r="E28" i="1"/>
  <c r="I28" i="1"/>
  <c r="B20" i="1"/>
  <c r="D20" i="1"/>
  <c r="F20" i="1"/>
  <c r="H20" i="1"/>
  <c r="J20" i="1"/>
  <c r="B21" i="1"/>
  <c r="D21" i="1"/>
  <c r="F21" i="1"/>
  <c r="H21" i="1"/>
  <c r="J21" i="1"/>
  <c r="B22" i="1"/>
  <c r="D22" i="1"/>
  <c r="F22" i="1"/>
  <c r="H22" i="1"/>
  <c r="J22" i="1"/>
  <c r="B23" i="1"/>
  <c r="D23" i="1"/>
  <c r="F23" i="1"/>
  <c r="H23" i="1"/>
  <c r="J23" i="1"/>
  <c r="B24" i="1"/>
  <c r="D24" i="1"/>
  <c r="F24" i="1"/>
  <c r="H24" i="1"/>
  <c r="J24" i="1"/>
  <c r="B25" i="1"/>
  <c r="D25" i="1"/>
  <c r="F25" i="1"/>
  <c r="H25" i="1"/>
  <c r="J25" i="1"/>
  <c r="B26" i="1"/>
  <c r="D26" i="1"/>
  <c r="F26" i="1"/>
  <c r="H26" i="1"/>
  <c r="J26" i="1"/>
  <c r="B27" i="1"/>
  <c r="D27" i="1"/>
  <c r="F27" i="1"/>
  <c r="H27" i="1"/>
  <c r="J27" i="1"/>
  <c r="B28" i="1"/>
  <c r="D28" i="1"/>
  <c r="F28" i="1"/>
  <c r="H28" i="1"/>
  <c r="J28" i="1"/>
  <c r="B29" i="1"/>
  <c r="D29" i="1"/>
  <c r="F29" i="1"/>
  <c r="H29" i="1"/>
  <c r="J29" i="1"/>
  <c r="I30" i="1" l="1"/>
  <c r="I31" i="1" s="1"/>
  <c r="E30" i="1"/>
  <c r="E31" i="1" s="1"/>
  <c r="H30" i="1"/>
  <c r="H31" i="1" s="1"/>
  <c r="D30" i="1"/>
  <c r="D31" i="1" s="1"/>
  <c r="J30" i="1"/>
  <c r="J31" i="1" s="1"/>
  <c r="F30" i="1"/>
  <c r="F31" i="1" s="1"/>
  <c r="B30" i="1"/>
  <c r="B31" i="1" s="1"/>
  <c r="B34" i="1" l="1"/>
  <c r="B35" i="1" s="1"/>
</calcChain>
</file>

<file path=xl/comments1.xml><?xml version="1.0" encoding="utf-8"?>
<comments xmlns="http://schemas.openxmlformats.org/spreadsheetml/2006/main">
  <authors>
    <author>Chris Albright</author>
  </authors>
  <commentList>
    <comment ref="F6" authorId="0" shapeId="0">
      <text>
        <r>
          <rPr>
            <b/>
            <sz val="8"/>
            <color indexed="81"/>
            <rFont val="Tahoma"/>
            <family val="2"/>
          </rPr>
          <t xml:space="preserve">The project will start at the </t>
        </r>
        <r>
          <rPr>
            <b/>
            <i/>
            <sz val="8"/>
            <color indexed="81"/>
            <rFont val="Tahoma"/>
            <family val="2"/>
          </rPr>
          <t xml:space="preserve">beginning </t>
        </r>
        <r>
          <rPr>
            <b/>
            <sz val="8"/>
            <color indexed="81"/>
            <rFont val="Tahoma"/>
            <family val="2"/>
          </rPr>
          <t>of this month.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The project will finish at the </t>
        </r>
        <r>
          <rPr>
            <b/>
            <i/>
            <sz val="8"/>
            <color indexed="81"/>
            <rFont val="Tahoma"/>
            <family val="2"/>
          </rPr>
          <t xml:space="preserve">end </t>
        </r>
        <r>
          <rPr>
            <b/>
            <sz val="8"/>
            <color indexed="81"/>
            <rFont val="Tahoma"/>
            <family val="2"/>
          </rPr>
          <t>of this month.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<sst xmlns="http://schemas.openxmlformats.org/spreadsheetml/2006/main" count="16" uniqueCount="16">
  <si>
    <t>Workers/month</t>
  </si>
  <si>
    <t>Scheduling multiple (overlapping) projects</t>
  </si>
  <si>
    <t>Project</t>
  </si>
  <si>
    <t>Deadline</t>
  </si>
  <si>
    <t>Workers available per month</t>
  </si>
  <si>
    <t>Start</t>
  </si>
  <si>
    <t>Finish</t>
  </si>
  <si>
    <t>Revenue</t>
  </si>
  <si>
    <t>Workers used</t>
  </si>
  <si>
    <t>Total revenue earned</t>
  </si>
  <si>
    <t>Penalty for exceeding capacity</t>
  </si>
  <si>
    <t>Objective to maximize</t>
  </si>
  <si>
    <t>Worker capacity exceeded?</t>
  </si>
  <si>
    <t>Earned</t>
  </si>
  <si>
    <t>Months</t>
  </si>
  <si>
    <t>Projects (along side) worked on in various months (along top)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</si>
</sst>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2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Border="1"/>
    <xf numFmtId="0" fontId="6" fillId="3" borderId="0" xfId="0" applyFont="1" applyFill="1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</xdr:colOff>
      <xdr:row>10</xdr:row>
      <xdr:rowOff>94614</xdr:rowOff>
    </xdr:from>
    <xdr:to>
      <xdr:col>14</xdr:col>
      <xdr:colOff>160020</xdr:colOff>
      <xdr:row>15</xdr:row>
      <xdr:rowOff>121919</xdr:rowOff>
    </xdr:to>
    <xdr:sp macro="" textlink="">
      <xdr:nvSpPr>
        <xdr:cNvPr id="3" name="TextBox 2"/>
        <xdr:cNvSpPr txBox="1"/>
      </xdr:nvSpPr>
      <xdr:spPr>
        <a:xfrm>
          <a:off x="7418070" y="1923414"/>
          <a:ext cx="3219450" cy="94170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only change required is in the Earned formulas in column H. I got tired of waiting for Evolutionary Solver, so I stopped it at this solution. You might find a slightly better solution.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5"/>
  <sheetViews>
    <sheetView tabSelected="1" workbookViewId="0"/>
  </sheetViews>
  <sheetFormatPr defaultColWidth="9.109375" defaultRowHeight="14.4" x14ac:dyDescent="0.3"/>
  <cols>
    <col min="1" max="1" width="26.88671875" style="2" customWidth="1"/>
    <col min="2" max="2" width="13.88671875" style="2" customWidth="1"/>
    <col min="3" max="3" width="11" style="2" customWidth="1"/>
    <col min="4" max="4" width="9.88671875" style="2" customWidth="1"/>
    <col min="5" max="16384" width="9.109375" style="2"/>
  </cols>
  <sheetData>
    <row r="1" spans="1:13" x14ac:dyDescent="0.3">
      <c r="A1" s="1" t="s">
        <v>1</v>
      </c>
      <c r="E1" s="1"/>
    </row>
    <row r="2" spans="1:13" x14ac:dyDescent="0.3">
      <c r="E2" s="3"/>
      <c r="F2" s="3"/>
    </row>
    <row r="3" spans="1:13" x14ac:dyDescent="0.3">
      <c r="A3" s="2" t="s">
        <v>3</v>
      </c>
      <c r="B3" s="4">
        <v>10</v>
      </c>
      <c r="E3" s="3"/>
      <c r="F3" s="3"/>
    </row>
    <row r="4" spans="1:13" x14ac:dyDescent="0.3">
      <c r="A4" s="2" t="s">
        <v>4</v>
      </c>
      <c r="B4" s="4">
        <v>220</v>
      </c>
      <c r="E4" s="3"/>
      <c r="F4" s="3"/>
    </row>
    <row r="6" spans="1:13" x14ac:dyDescent="0.3">
      <c r="A6" s="5" t="s">
        <v>2</v>
      </c>
      <c r="B6" s="6" t="s">
        <v>0</v>
      </c>
      <c r="C6" s="7" t="s">
        <v>14</v>
      </c>
      <c r="D6" s="6" t="s">
        <v>7</v>
      </c>
      <c r="F6" s="6" t="s">
        <v>5</v>
      </c>
      <c r="G6" s="6" t="s">
        <v>6</v>
      </c>
      <c r="H6" s="6" t="s">
        <v>13</v>
      </c>
      <c r="J6" s="8"/>
      <c r="K6" s="8"/>
    </row>
    <row r="7" spans="1:13" x14ac:dyDescent="0.3">
      <c r="A7" s="5">
        <v>1</v>
      </c>
      <c r="B7" s="4">
        <v>74</v>
      </c>
      <c r="C7" s="4">
        <v>5</v>
      </c>
      <c r="D7" s="4">
        <v>4800</v>
      </c>
      <c r="F7" s="9">
        <v>11</v>
      </c>
      <c r="G7" s="2">
        <f t="shared" ref="G7:G16" si="0">F7+C7-1</f>
        <v>15</v>
      </c>
      <c r="H7" s="2">
        <f t="shared" ref="H7:H16" si="1">IF(G7&lt;=Deadline,(Deadline-G7)*D7,0)</f>
        <v>0</v>
      </c>
      <c r="J7" s="8"/>
      <c r="K7" s="8"/>
      <c r="L7" s="8"/>
      <c r="M7" s="8"/>
    </row>
    <row r="8" spans="1:13" x14ac:dyDescent="0.3">
      <c r="A8" s="5">
        <v>2</v>
      </c>
      <c r="B8" s="4">
        <v>98</v>
      </c>
      <c r="C8" s="4">
        <v>2</v>
      </c>
      <c r="D8" s="4">
        <v>3330</v>
      </c>
      <c r="F8" s="9">
        <v>5</v>
      </c>
      <c r="G8" s="2">
        <f t="shared" si="0"/>
        <v>6</v>
      </c>
      <c r="H8" s="2">
        <f t="shared" si="1"/>
        <v>13320</v>
      </c>
      <c r="J8" s="8"/>
      <c r="K8" s="8"/>
      <c r="L8" s="8"/>
      <c r="M8" s="8"/>
    </row>
    <row r="9" spans="1:13" x14ac:dyDescent="0.3">
      <c r="A9" s="5">
        <v>3</v>
      </c>
      <c r="B9" s="4">
        <v>91</v>
      </c>
      <c r="C9" s="4">
        <v>3</v>
      </c>
      <c r="D9" s="4">
        <v>4100</v>
      </c>
      <c r="F9" s="9">
        <v>1</v>
      </c>
      <c r="G9" s="2">
        <f t="shared" si="0"/>
        <v>3</v>
      </c>
      <c r="H9" s="2">
        <f t="shared" si="1"/>
        <v>28700</v>
      </c>
      <c r="J9" s="8"/>
      <c r="K9" s="8"/>
      <c r="L9" s="8"/>
      <c r="M9" s="8"/>
    </row>
    <row r="10" spans="1:13" x14ac:dyDescent="0.3">
      <c r="A10" s="5">
        <v>4</v>
      </c>
      <c r="B10" s="4">
        <v>95</v>
      </c>
      <c r="C10" s="4">
        <v>4</v>
      </c>
      <c r="D10" s="4">
        <v>6840</v>
      </c>
      <c r="F10" s="9">
        <v>1</v>
      </c>
      <c r="G10" s="2">
        <f t="shared" si="0"/>
        <v>4</v>
      </c>
      <c r="H10" s="2">
        <f t="shared" si="1"/>
        <v>41040</v>
      </c>
      <c r="J10" s="8"/>
      <c r="K10" s="8"/>
      <c r="L10" s="8"/>
      <c r="M10" s="8"/>
    </row>
    <row r="11" spans="1:13" x14ac:dyDescent="0.3">
      <c r="A11" s="5">
        <v>5</v>
      </c>
      <c r="B11" s="4">
        <v>59</v>
      </c>
      <c r="C11" s="4">
        <v>2</v>
      </c>
      <c r="D11" s="4">
        <v>1650</v>
      </c>
      <c r="F11" s="9">
        <v>7</v>
      </c>
      <c r="G11" s="2">
        <f t="shared" si="0"/>
        <v>8</v>
      </c>
      <c r="H11" s="2">
        <f t="shared" si="1"/>
        <v>3300</v>
      </c>
      <c r="J11" s="8"/>
      <c r="K11" s="8"/>
      <c r="L11" s="8"/>
      <c r="M11" s="8"/>
    </row>
    <row r="12" spans="1:13" x14ac:dyDescent="0.3">
      <c r="A12" s="5">
        <v>6</v>
      </c>
      <c r="B12" s="4">
        <v>81</v>
      </c>
      <c r="C12" s="4">
        <v>3</v>
      </c>
      <c r="D12" s="4">
        <v>3880</v>
      </c>
      <c r="F12" s="9">
        <v>7</v>
      </c>
      <c r="G12" s="2">
        <f t="shared" si="0"/>
        <v>9</v>
      </c>
      <c r="H12" s="2">
        <f t="shared" si="1"/>
        <v>3880</v>
      </c>
      <c r="J12" s="8"/>
      <c r="K12" s="8"/>
      <c r="L12" s="8"/>
      <c r="M12" s="8"/>
    </row>
    <row r="13" spans="1:13" x14ac:dyDescent="0.3">
      <c r="A13" s="5">
        <v>7</v>
      </c>
      <c r="B13" s="4">
        <v>84</v>
      </c>
      <c r="C13" s="4">
        <v>4</v>
      </c>
      <c r="D13" s="4">
        <v>6380</v>
      </c>
      <c r="F13" s="9">
        <v>11</v>
      </c>
      <c r="G13" s="2">
        <f t="shared" si="0"/>
        <v>14</v>
      </c>
      <c r="H13" s="2">
        <f t="shared" si="1"/>
        <v>0</v>
      </c>
      <c r="J13" s="8"/>
      <c r="K13" s="8"/>
      <c r="L13" s="8"/>
      <c r="M13" s="8"/>
    </row>
    <row r="14" spans="1:13" x14ac:dyDescent="0.3">
      <c r="A14" s="5">
        <v>8</v>
      </c>
      <c r="B14" s="4">
        <v>78</v>
      </c>
      <c r="C14" s="4">
        <v>3</v>
      </c>
      <c r="D14" s="4">
        <v>4200</v>
      </c>
      <c r="F14" s="9">
        <v>7</v>
      </c>
      <c r="G14" s="2">
        <f t="shared" si="0"/>
        <v>9</v>
      </c>
      <c r="H14" s="2">
        <f t="shared" si="1"/>
        <v>4200</v>
      </c>
      <c r="J14" s="8"/>
      <c r="K14" s="8"/>
      <c r="L14" s="8"/>
      <c r="M14" s="8"/>
    </row>
    <row r="15" spans="1:13" x14ac:dyDescent="0.3">
      <c r="A15" s="5">
        <v>9</v>
      </c>
      <c r="B15" s="4">
        <v>95</v>
      </c>
      <c r="C15" s="4">
        <v>3</v>
      </c>
      <c r="D15" s="4">
        <v>4860</v>
      </c>
      <c r="F15" s="9">
        <v>4</v>
      </c>
      <c r="G15" s="2">
        <f t="shared" si="0"/>
        <v>6</v>
      </c>
      <c r="H15" s="2">
        <f t="shared" si="1"/>
        <v>19440</v>
      </c>
      <c r="J15" s="8"/>
      <c r="K15" s="8"/>
      <c r="L15" s="8"/>
      <c r="M15" s="8"/>
    </row>
    <row r="16" spans="1:13" x14ac:dyDescent="0.3">
      <c r="A16" s="5">
        <v>10</v>
      </c>
      <c r="B16" s="4">
        <v>58</v>
      </c>
      <c r="C16" s="4">
        <v>5</v>
      </c>
      <c r="D16" s="4">
        <v>5220</v>
      </c>
      <c r="F16" s="9">
        <v>10</v>
      </c>
      <c r="G16" s="2">
        <f t="shared" si="0"/>
        <v>14</v>
      </c>
      <c r="H16" s="2">
        <f t="shared" si="1"/>
        <v>0</v>
      </c>
      <c r="J16" s="8"/>
      <c r="K16" s="8"/>
      <c r="L16" s="8"/>
      <c r="M16" s="8"/>
    </row>
    <row r="18" spans="1:11" x14ac:dyDescent="0.3">
      <c r="A18" s="2" t="s">
        <v>15</v>
      </c>
    </row>
    <row r="19" spans="1:11" x14ac:dyDescent="0.3">
      <c r="B19" s="2">
        <v>1</v>
      </c>
      <c r="C19" s="2">
        <v>2</v>
      </c>
      <c r="D19" s="2">
        <v>3</v>
      </c>
      <c r="E19" s="2">
        <v>4</v>
      </c>
      <c r="F19" s="2">
        <v>5</v>
      </c>
      <c r="G19" s="2">
        <v>6</v>
      </c>
      <c r="H19" s="2">
        <v>7</v>
      </c>
      <c r="I19" s="2">
        <v>8</v>
      </c>
      <c r="J19" s="2">
        <v>9</v>
      </c>
      <c r="K19" s="2">
        <v>10</v>
      </c>
    </row>
    <row r="20" spans="1:11" x14ac:dyDescent="0.3">
      <c r="A20" s="5">
        <v>1</v>
      </c>
      <c r="B20" s="10">
        <f>IF(AND($F7&lt;=B$19,B$19&lt;=$G7),1,0)</f>
        <v>0</v>
      </c>
      <c r="C20" s="11">
        <f t="shared" ref="C20:K20" si="2">IF(AND($F7&lt;=C$19,C$19&lt;=$G7),1,0)</f>
        <v>0</v>
      </c>
      <c r="D20" s="11">
        <f t="shared" si="2"/>
        <v>0</v>
      </c>
      <c r="E20" s="11">
        <f t="shared" si="2"/>
        <v>0</v>
      </c>
      <c r="F20" s="11">
        <f t="shared" si="2"/>
        <v>0</v>
      </c>
      <c r="G20" s="11">
        <f t="shared" si="2"/>
        <v>0</v>
      </c>
      <c r="H20" s="11">
        <f t="shared" si="2"/>
        <v>0</v>
      </c>
      <c r="I20" s="11">
        <f t="shared" si="2"/>
        <v>0</v>
      </c>
      <c r="J20" s="11">
        <f t="shared" si="2"/>
        <v>0</v>
      </c>
      <c r="K20" s="12">
        <f t="shared" si="2"/>
        <v>0</v>
      </c>
    </row>
    <row r="21" spans="1:11" x14ac:dyDescent="0.3">
      <c r="A21" s="5">
        <v>2</v>
      </c>
      <c r="B21" s="13">
        <f t="shared" ref="B21:K21" si="3">IF(AND($F8&lt;=B$19,B$19&lt;=$G8),1,0)</f>
        <v>0</v>
      </c>
      <c r="C21" s="8">
        <f t="shared" si="3"/>
        <v>0</v>
      </c>
      <c r="D21" s="8">
        <f t="shared" si="3"/>
        <v>0</v>
      </c>
      <c r="E21" s="8">
        <f t="shared" si="3"/>
        <v>0</v>
      </c>
      <c r="F21" s="8">
        <f t="shared" si="3"/>
        <v>1</v>
      </c>
      <c r="G21" s="8">
        <f t="shared" si="3"/>
        <v>1</v>
      </c>
      <c r="H21" s="8">
        <f t="shared" si="3"/>
        <v>0</v>
      </c>
      <c r="I21" s="8">
        <f t="shared" si="3"/>
        <v>0</v>
      </c>
      <c r="J21" s="8">
        <f t="shared" si="3"/>
        <v>0</v>
      </c>
      <c r="K21" s="14">
        <f t="shared" si="3"/>
        <v>0</v>
      </c>
    </row>
    <row r="22" spans="1:11" x14ac:dyDescent="0.3">
      <c r="A22" s="5">
        <v>3</v>
      </c>
      <c r="B22" s="13">
        <f t="shared" ref="B22:K22" si="4">IF(AND($F9&lt;=B$19,B$19&lt;=$G9),1,0)</f>
        <v>1</v>
      </c>
      <c r="C22" s="8">
        <f t="shared" si="4"/>
        <v>1</v>
      </c>
      <c r="D22" s="8">
        <f t="shared" si="4"/>
        <v>1</v>
      </c>
      <c r="E22" s="8">
        <f t="shared" si="4"/>
        <v>0</v>
      </c>
      <c r="F22" s="8">
        <f t="shared" si="4"/>
        <v>0</v>
      </c>
      <c r="G22" s="8">
        <f t="shared" si="4"/>
        <v>0</v>
      </c>
      <c r="H22" s="8">
        <f t="shared" si="4"/>
        <v>0</v>
      </c>
      <c r="I22" s="8">
        <f t="shared" si="4"/>
        <v>0</v>
      </c>
      <c r="J22" s="8">
        <f t="shared" si="4"/>
        <v>0</v>
      </c>
      <c r="K22" s="14">
        <f t="shared" si="4"/>
        <v>0</v>
      </c>
    </row>
    <row r="23" spans="1:11" x14ac:dyDescent="0.3">
      <c r="A23" s="5">
        <v>4</v>
      </c>
      <c r="B23" s="13">
        <f t="shared" ref="B23:K23" si="5">IF(AND($F10&lt;=B$19,B$19&lt;=$G10),1,0)</f>
        <v>1</v>
      </c>
      <c r="C23" s="8">
        <f t="shared" si="5"/>
        <v>1</v>
      </c>
      <c r="D23" s="8">
        <f t="shared" si="5"/>
        <v>1</v>
      </c>
      <c r="E23" s="8">
        <f t="shared" si="5"/>
        <v>1</v>
      </c>
      <c r="F23" s="8">
        <f t="shared" si="5"/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14">
        <f t="shared" si="5"/>
        <v>0</v>
      </c>
    </row>
    <row r="24" spans="1:11" x14ac:dyDescent="0.3">
      <c r="A24" s="5">
        <v>5</v>
      </c>
      <c r="B24" s="13">
        <f t="shared" ref="B24:K24" si="6">IF(AND($F11&lt;=B$19,B$19&lt;=$G11),1,0)</f>
        <v>0</v>
      </c>
      <c r="C24" s="8">
        <f t="shared" si="6"/>
        <v>0</v>
      </c>
      <c r="D24" s="8">
        <f t="shared" si="6"/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 t="shared" si="6"/>
        <v>1</v>
      </c>
      <c r="I24" s="8">
        <f t="shared" si="6"/>
        <v>1</v>
      </c>
      <c r="J24" s="8">
        <f t="shared" si="6"/>
        <v>0</v>
      </c>
      <c r="K24" s="14">
        <f t="shared" si="6"/>
        <v>0</v>
      </c>
    </row>
    <row r="25" spans="1:11" x14ac:dyDescent="0.3">
      <c r="A25" s="5">
        <v>6</v>
      </c>
      <c r="B25" s="13">
        <f t="shared" ref="B25:K25" si="7">IF(AND($F12&lt;=B$19,B$19&lt;=$G12),1,0)</f>
        <v>0</v>
      </c>
      <c r="C25" s="8">
        <f t="shared" si="7"/>
        <v>0</v>
      </c>
      <c r="D25" s="8">
        <f t="shared" si="7"/>
        <v>0</v>
      </c>
      <c r="E25" s="8">
        <f t="shared" si="7"/>
        <v>0</v>
      </c>
      <c r="F25" s="8">
        <f t="shared" si="7"/>
        <v>0</v>
      </c>
      <c r="G25" s="8">
        <f t="shared" si="7"/>
        <v>0</v>
      </c>
      <c r="H25" s="8">
        <f t="shared" si="7"/>
        <v>1</v>
      </c>
      <c r="I25" s="8">
        <f t="shared" si="7"/>
        <v>1</v>
      </c>
      <c r="J25" s="8">
        <f t="shared" si="7"/>
        <v>1</v>
      </c>
      <c r="K25" s="14">
        <f t="shared" si="7"/>
        <v>0</v>
      </c>
    </row>
    <row r="26" spans="1:11" x14ac:dyDescent="0.3">
      <c r="A26" s="5">
        <v>7</v>
      </c>
      <c r="B26" s="13">
        <f t="shared" ref="B26:K26" si="8">IF(AND($F13&lt;=B$19,B$19&lt;=$G13),1,0)</f>
        <v>0</v>
      </c>
      <c r="C26" s="8">
        <f t="shared" si="8"/>
        <v>0</v>
      </c>
      <c r="D26" s="8">
        <f t="shared" si="8"/>
        <v>0</v>
      </c>
      <c r="E26" s="8">
        <f t="shared" si="8"/>
        <v>0</v>
      </c>
      <c r="F26" s="8">
        <f t="shared" si="8"/>
        <v>0</v>
      </c>
      <c r="G26" s="8">
        <f t="shared" si="8"/>
        <v>0</v>
      </c>
      <c r="H26" s="8">
        <f t="shared" si="8"/>
        <v>0</v>
      </c>
      <c r="I26" s="8">
        <f t="shared" si="8"/>
        <v>0</v>
      </c>
      <c r="J26" s="8">
        <f t="shared" si="8"/>
        <v>0</v>
      </c>
      <c r="K26" s="14">
        <f t="shared" si="8"/>
        <v>0</v>
      </c>
    </row>
    <row r="27" spans="1:11" x14ac:dyDescent="0.3">
      <c r="A27" s="5">
        <v>8</v>
      </c>
      <c r="B27" s="13">
        <f t="shared" ref="B27:K27" si="9">IF(AND($F14&lt;=B$19,B$19&lt;=$G14),1,0)</f>
        <v>0</v>
      </c>
      <c r="C27" s="8">
        <f t="shared" si="9"/>
        <v>0</v>
      </c>
      <c r="D27" s="8">
        <f t="shared" si="9"/>
        <v>0</v>
      </c>
      <c r="E27" s="8">
        <f t="shared" si="9"/>
        <v>0</v>
      </c>
      <c r="F27" s="8">
        <f t="shared" si="9"/>
        <v>0</v>
      </c>
      <c r="G27" s="8">
        <f t="shared" si="9"/>
        <v>0</v>
      </c>
      <c r="H27" s="8">
        <f t="shared" si="9"/>
        <v>1</v>
      </c>
      <c r="I27" s="8">
        <f t="shared" si="9"/>
        <v>1</v>
      </c>
      <c r="J27" s="8">
        <f t="shared" si="9"/>
        <v>1</v>
      </c>
      <c r="K27" s="14">
        <f t="shared" si="9"/>
        <v>0</v>
      </c>
    </row>
    <row r="28" spans="1:11" x14ac:dyDescent="0.3">
      <c r="A28" s="5">
        <v>9</v>
      </c>
      <c r="B28" s="13">
        <f t="shared" ref="B28:K28" si="10">IF(AND($F15&lt;=B$19,B$19&lt;=$G15),1,0)</f>
        <v>0</v>
      </c>
      <c r="C28" s="8">
        <f t="shared" si="10"/>
        <v>0</v>
      </c>
      <c r="D28" s="8">
        <f t="shared" si="10"/>
        <v>0</v>
      </c>
      <c r="E28" s="8">
        <f t="shared" si="10"/>
        <v>1</v>
      </c>
      <c r="F28" s="8">
        <f t="shared" si="10"/>
        <v>1</v>
      </c>
      <c r="G28" s="8">
        <f t="shared" si="10"/>
        <v>1</v>
      </c>
      <c r="H28" s="8">
        <f t="shared" si="10"/>
        <v>0</v>
      </c>
      <c r="I28" s="8">
        <f t="shared" si="10"/>
        <v>0</v>
      </c>
      <c r="J28" s="8">
        <f t="shared" si="10"/>
        <v>0</v>
      </c>
      <c r="K28" s="14">
        <f t="shared" si="10"/>
        <v>0</v>
      </c>
    </row>
    <row r="29" spans="1:11" x14ac:dyDescent="0.3">
      <c r="A29" s="5">
        <v>10</v>
      </c>
      <c r="B29" s="15">
        <f t="shared" ref="B29:K29" si="11">IF(AND($F16&lt;=B$19,B$19&lt;=$G16),1,0)</f>
        <v>0</v>
      </c>
      <c r="C29" s="16">
        <f t="shared" si="11"/>
        <v>0</v>
      </c>
      <c r="D29" s="16">
        <f t="shared" si="11"/>
        <v>0</v>
      </c>
      <c r="E29" s="16">
        <f t="shared" si="11"/>
        <v>0</v>
      </c>
      <c r="F29" s="16">
        <f t="shared" si="11"/>
        <v>0</v>
      </c>
      <c r="G29" s="16">
        <f t="shared" si="11"/>
        <v>0</v>
      </c>
      <c r="H29" s="16">
        <f t="shared" si="11"/>
        <v>0</v>
      </c>
      <c r="I29" s="16">
        <f t="shared" si="11"/>
        <v>0</v>
      </c>
      <c r="J29" s="16">
        <f t="shared" si="11"/>
        <v>0</v>
      </c>
      <c r="K29" s="17">
        <f t="shared" si="11"/>
        <v>1</v>
      </c>
    </row>
    <row r="30" spans="1:11" x14ac:dyDescent="0.3">
      <c r="A30" s="2" t="s">
        <v>8</v>
      </c>
      <c r="B30" s="2">
        <f t="shared" ref="B30:K30" si="12">SUMPRODUCT($B$7:$B$16,B20:B29)</f>
        <v>186</v>
      </c>
      <c r="C30" s="2">
        <f t="shared" si="12"/>
        <v>186</v>
      </c>
      <c r="D30" s="2">
        <f t="shared" si="12"/>
        <v>186</v>
      </c>
      <c r="E30" s="2">
        <f t="shared" si="12"/>
        <v>190</v>
      </c>
      <c r="F30" s="2">
        <f t="shared" si="12"/>
        <v>193</v>
      </c>
      <c r="G30" s="2">
        <f t="shared" si="12"/>
        <v>193</v>
      </c>
      <c r="H30" s="2">
        <f t="shared" si="12"/>
        <v>218</v>
      </c>
      <c r="I30" s="2">
        <f t="shared" si="12"/>
        <v>218</v>
      </c>
      <c r="J30" s="2">
        <f t="shared" si="12"/>
        <v>159</v>
      </c>
      <c r="K30" s="2">
        <f t="shared" si="12"/>
        <v>58</v>
      </c>
    </row>
    <row r="31" spans="1:11" x14ac:dyDescent="0.3">
      <c r="A31" s="2" t="s">
        <v>12</v>
      </c>
      <c r="B31" s="2">
        <f t="shared" ref="B31:K31" si="13">IF(B30&gt;$B$4,1,0)</f>
        <v>0</v>
      </c>
      <c r="C31" s="2">
        <f t="shared" si="13"/>
        <v>0</v>
      </c>
      <c r="D31" s="2">
        <f t="shared" si="13"/>
        <v>0</v>
      </c>
      <c r="E31" s="2">
        <f t="shared" si="13"/>
        <v>0</v>
      </c>
      <c r="F31" s="2">
        <f t="shared" si="13"/>
        <v>0</v>
      </c>
      <c r="G31" s="2">
        <f t="shared" si="13"/>
        <v>0</v>
      </c>
      <c r="H31" s="2">
        <f t="shared" si="13"/>
        <v>0</v>
      </c>
      <c r="I31" s="2">
        <f t="shared" si="13"/>
        <v>0</v>
      </c>
      <c r="J31" s="2">
        <f t="shared" si="13"/>
        <v>0</v>
      </c>
      <c r="K31" s="2">
        <f t="shared" si="13"/>
        <v>0</v>
      </c>
    </row>
    <row r="33" spans="1:2" x14ac:dyDescent="0.3">
      <c r="A33" s="2" t="s">
        <v>9</v>
      </c>
      <c r="B33" s="2">
        <f>SUM(H7:H16)</f>
        <v>113880</v>
      </c>
    </row>
    <row r="34" spans="1:2" x14ac:dyDescent="0.3">
      <c r="A34" s="2" t="s">
        <v>10</v>
      </c>
      <c r="B34" s="2">
        <f>100000*SUM(B31:K31)</f>
        <v>0</v>
      </c>
    </row>
    <row r="35" spans="1:2" x14ac:dyDescent="0.3">
      <c r="A35" s="2" t="s">
        <v>11</v>
      </c>
      <c r="B35" s="18">
        <f>B33-B34</f>
        <v>113880</v>
      </c>
    </row>
  </sheetData>
  <phoneticPr fontId="1" type="noConversion"/>
  <printOptions headings="1" gridLines="1"/>
  <pageMargins left="0.75" right="0.75" top="1" bottom="1" header="0.5" footer="0.5"/>
  <pageSetup scale="7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Deadline</vt:lpstr>
      <vt:lpstr>Model!Print_Area</vt:lpstr>
      <vt:lpstr>Start</vt:lpstr>
      <vt:lpstr>Target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</cp:lastModifiedBy>
  <cp:lastPrinted>2006-01-20T21:33:24Z</cp:lastPrinted>
  <dcterms:created xsi:type="dcterms:W3CDTF">2006-01-10T19:37:53Z</dcterms:created>
  <dcterms:modified xsi:type="dcterms:W3CDTF">2014-03-13T00:52:14Z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1622104404</vt:i4>
  </property>
  <property fmtid="{D5CDD505-2E9C-101B-9397-08002B2CF9AE}" pid="3" name="_EmailSubject">
    <vt:lpwstr>new section</vt:lpwstr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</Properties>
</file>